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J81" i="1" l="1"/>
  <c r="J86" i="1" s="1"/>
  <c r="J82" i="1"/>
  <c r="J83" i="1"/>
  <c r="J84" i="1"/>
  <c r="J85" i="1"/>
  <c r="J78" i="1"/>
  <c r="J73" i="1"/>
  <c r="J74" i="1"/>
  <c r="J75" i="1"/>
  <c r="J72" i="1"/>
  <c r="J60" i="1"/>
  <c r="J68" i="1"/>
  <c r="J69" i="1"/>
  <c r="J59" i="1"/>
  <c r="J16" i="1"/>
  <c r="J17" i="1"/>
  <c r="J29" i="1"/>
  <c r="J30" i="1"/>
  <c r="J31" i="1"/>
  <c r="J32" i="1"/>
  <c r="J33" i="1"/>
  <c r="J34" i="1"/>
  <c r="J35" i="1"/>
  <c r="J36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28" i="1"/>
  <c r="J18" i="1"/>
  <c r="J19" i="1"/>
  <c r="J20" i="1"/>
  <c r="J21" i="1"/>
  <c r="J22" i="1"/>
  <c r="J23" i="1"/>
  <c r="J24" i="1"/>
  <c r="J25" i="1"/>
  <c r="J11" i="1"/>
  <c r="J12" i="1"/>
  <c r="J13" i="1"/>
  <c r="J10" i="1"/>
  <c r="J61" i="1" l="1"/>
  <c r="J87" i="1" s="1"/>
  <c r="J88" i="1" l="1"/>
  <c r="J98" i="1" l="1"/>
  <c r="J97" i="1"/>
  <c r="J93" i="1"/>
  <c r="J96" i="1"/>
  <c r="J92" i="1"/>
  <c r="J95" i="1"/>
  <c r="J91" i="1"/>
  <c r="J94" i="1"/>
  <c r="J90" i="1"/>
  <c r="J99" i="1" l="1"/>
  <c r="I100" i="1" s="1"/>
</calcChain>
</file>

<file path=xl/sharedStrings.xml><?xml version="1.0" encoding="utf-8"?>
<sst xmlns="http://schemas.openxmlformats.org/spreadsheetml/2006/main" count="126" uniqueCount="104">
  <si>
    <t>UNIT PRICE</t>
  </si>
  <si>
    <t>QUANTITY</t>
  </si>
  <si>
    <t>Diagram, coach electrical schematic</t>
  </si>
  <si>
    <t>Index, ACOC news through May 2002</t>
  </si>
  <si>
    <t>Name tag, ACOC plastic</t>
  </si>
  <si>
    <t>PAPER ITEMS</t>
  </si>
  <si>
    <t>COACH INTERIOR ITEMS</t>
  </si>
  <si>
    <t>Light bulbs #1003</t>
  </si>
  <si>
    <t>Drain &amp; strainer assembly, Kitchen sink and bathroom with tail piece</t>
  </si>
  <si>
    <t>Faucet, bathroom, goose neck, 4" pipe centers</t>
  </si>
  <si>
    <t>Lens, white, ceiling light</t>
  </si>
  <si>
    <t>"O" rings (set of 2), Vollrath kitchen faucet</t>
  </si>
  <si>
    <t xml:space="preserve">Slide, screen door, </t>
  </si>
  <si>
    <t>12" (newer coaches)</t>
  </si>
  <si>
    <t>9" (older coaches)</t>
  </si>
  <si>
    <t>Spud, shower hose (threaded nipple)</t>
  </si>
  <si>
    <t>Refrigerator travel lock</t>
  </si>
  <si>
    <t>COACH/CHASSIS EXTERIOR ITEMS</t>
  </si>
  <si>
    <t>Dodge 440 Thermostats (Mr Gasket brand) #4367 - 160 degree with new gasket</t>
  </si>
  <si>
    <t>Alternator bolt, grade 8, 3/8" x 5-1/2", Dodge 440</t>
  </si>
  <si>
    <t>Catch, rear door, white plastic female</t>
  </si>
  <si>
    <t>Catch, metal rear door stop, "Grippo", male for above catch</t>
  </si>
  <si>
    <t>Decal, ACOC small 3" round</t>
  </si>
  <si>
    <t>Decal, ACOC large 6" round</t>
  </si>
  <si>
    <t>Decal, replacement front/rear "American Clipper"</t>
  </si>
  <si>
    <t xml:space="preserve">Drain cock, water tank, plastic, </t>
  </si>
  <si>
    <t>3/8" barb</t>
  </si>
  <si>
    <t>1/2" barb</t>
  </si>
  <si>
    <t>Engine cover ("doghouse") hardware, Dodge:</t>
  </si>
  <si>
    <t>Nylon nut</t>
  </si>
  <si>
    <t>Screw</t>
  </si>
  <si>
    <t>Clamp/bracket</t>
  </si>
  <si>
    <t>Feet, ladder &amp; roof rack,</t>
  </si>
  <si>
    <t>Floormat, replacement American Clipper, rear step well</t>
  </si>
  <si>
    <t>Hatch, forward escape, complete assembly, rectangular 13x22</t>
  </si>
  <si>
    <t>Lid, forward escape hatch, white, rectangular 13x22</t>
  </si>
  <si>
    <t>Labels (set of 11) utility safety warning</t>
  </si>
  <si>
    <t>License frame, "You're Following an American"</t>
  </si>
  <si>
    <t>Light, license plate, white, '78 - '80, new style, each</t>
  </si>
  <si>
    <t xml:space="preserve">Mirror, rear view, Velvac, </t>
  </si>
  <si>
    <t>Small, 6" x 6-1/2" convex 704087</t>
  </si>
  <si>
    <t>Small, 6" x 6-1/2" flat 704043</t>
  </si>
  <si>
    <t>Large, 6-1/2" x 10" flat 704044</t>
  </si>
  <si>
    <t>Mirror clamp kit for above mirrors 3/4"</t>
  </si>
  <si>
    <t>Battery compartment door</t>
  </si>
  <si>
    <t>Electric compartment door</t>
  </si>
  <si>
    <t>Sewer system - easy dump valve system - side grey, rear black</t>
  </si>
  <si>
    <t>Sewer system - easy dump valve system - rear grey, side black</t>
  </si>
  <si>
    <t>1-1/2" Waste Valve - replacement</t>
  </si>
  <si>
    <t>3" Waste Valve - replacement</t>
  </si>
  <si>
    <t>AMERICAN CLIPPER OWNERS CLUB</t>
  </si>
  <si>
    <t>MEMBERSHIP APPLICATION</t>
  </si>
  <si>
    <t>Mail the completed form with a check or money order, made payable to AMERICAN CLIPPER OWNERS CLUB, to:</t>
  </si>
  <si>
    <t>ACOC Treasurer</t>
  </si>
  <si>
    <t>Individual bulbs</t>
  </si>
  <si>
    <t>Pack of 10 bulbs</t>
  </si>
  <si>
    <r>
      <t xml:space="preserve">Complete set of back newsletters including index </t>
    </r>
    <r>
      <rPr>
        <sz val="8"/>
        <color theme="1"/>
        <rFont val="Calibri"/>
        <family val="2"/>
        <scheme val="minor"/>
      </rPr>
      <t>(postage will be added to order)</t>
    </r>
  </si>
  <si>
    <t>COACH/CHASSIS EXTERIOR ITEMS - CONTINUED</t>
  </si>
  <si>
    <t>18" Thermocouple / Water heater or Furnace</t>
  </si>
  <si>
    <t>Tail Light Assembly, each</t>
  </si>
  <si>
    <t>Twis-Loc Valve Parts</t>
  </si>
  <si>
    <t>Twis-Loc "O" ring, large</t>
  </si>
  <si>
    <t>Twis-Loc "O" ring, small</t>
  </si>
  <si>
    <t>Twis-Loc Valve overhaul kit</t>
  </si>
  <si>
    <t>Hehr Window Parts (as in American Clipper)</t>
  </si>
  <si>
    <t>Torque operator, right hand slant sill</t>
  </si>
  <si>
    <t>Torque brackets, pair</t>
  </si>
  <si>
    <t>Glass glazing head, black sold by the foot</t>
  </si>
  <si>
    <t>Window handle</t>
  </si>
  <si>
    <t>not available until further notice</t>
  </si>
  <si>
    <t>Screw Cover Molding</t>
  </si>
  <si>
    <t>Plastic insert 3/4" screw cover molding, sold by the foot, replaces</t>
  </si>
  <si>
    <t>black coach molding, not windows</t>
  </si>
  <si>
    <t>WEARING APPAREL, LOGO ITEMS AND MISCELLANEOUS</t>
  </si>
  <si>
    <t>Patch, American Clipper logo, embroidered, 4"</t>
  </si>
  <si>
    <t>Patch, Clipper/Morgan Hill/Flying Lady embroidered</t>
  </si>
  <si>
    <t>Logo Pin, American Clipper</t>
  </si>
  <si>
    <t>Mug, ACOC logo</t>
  </si>
  <si>
    <t>Pin/tie tac, Clipper 1" silhouette</t>
  </si>
  <si>
    <t>COST</t>
  </si>
  <si>
    <t>PAGE TWO SUBTOTAL</t>
  </si>
  <si>
    <t>PAGE ONE SUBTOTAL</t>
  </si>
  <si>
    <t>SHIPPING CHARGES</t>
  </si>
  <si>
    <t>SUBTOTAL</t>
  </si>
  <si>
    <t>If subtotal is between</t>
  </si>
  <si>
    <t>then shipping charge is</t>
  </si>
  <si>
    <t>to</t>
  </si>
  <si>
    <t>ACOC MEMBERSHIP NUMBER</t>
  </si>
  <si>
    <t>Please complete in print or type.  Allow up to 4 weeks for delivery.  Be sure to write your membership number on the check.</t>
  </si>
  <si>
    <t>SHIPPING CHARGE</t>
  </si>
  <si>
    <t>SHIP TO</t>
  </si>
  <si>
    <t>NAME (First, Last)</t>
  </si>
  <si>
    <t>STREET NUMBER AND NAME</t>
  </si>
  <si>
    <t>CITY, STATE, ZIP CODE</t>
  </si>
  <si>
    <t>CONTACT PHONE NUMBER</t>
  </si>
  <si>
    <t>60</t>
  </si>
  <si>
    <t>90</t>
  </si>
  <si>
    <t>Please remember - all ACOC officers are volunteers</t>
  </si>
  <si>
    <t>PLEASE PAY THIS AMOUNT</t>
  </si>
  <si>
    <t>Please fill and print.  Allow up to 4 weeks for delivery.  Be sure to write your membership number on the check.</t>
  </si>
  <si>
    <t>MERCHANDISE ORDER FORM</t>
  </si>
  <si>
    <t>Ann Bryant #3658</t>
  </si>
  <si>
    <t>617 Root Rd</t>
  </si>
  <si>
    <t>Modesto, CA  95357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</si>
</sst>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/>
    <xf numFmtId="0" fontId="0" fillId="0" borderId="7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8" xfId="0" applyFont="1" applyBorder="1"/>
    <xf numFmtId="0" fontId="3" fillId="0" borderId="5" xfId="0" applyFont="1" applyBorder="1"/>
    <xf numFmtId="44" fontId="3" fillId="0" borderId="0" xfId="1" applyFont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44" fontId="5" fillId="0" borderId="8" xfId="1" applyFont="1" applyBorder="1" applyAlignment="1">
      <alignment horizontal="center"/>
    </xf>
    <xf numFmtId="44" fontId="3" fillId="0" borderId="0" xfId="1" applyFont="1" applyAlignment="1">
      <alignment horizontal="center"/>
    </xf>
    <xf numFmtId="44" fontId="0" fillId="0" borderId="0" xfId="1" applyFont="1" applyAlignment="1">
      <alignment horizontal="center"/>
    </xf>
    <xf numFmtId="44" fontId="5" fillId="0" borderId="0" xfId="1" applyFont="1" applyAlignment="1">
      <alignment horizontal="center"/>
    </xf>
    <xf numFmtId="44" fontId="3" fillId="0" borderId="0" xfId="0" applyNumberFormat="1" applyFont="1" applyAlignment="1">
      <alignment horizontal="right"/>
    </xf>
    <xf numFmtId="44" fontId="2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4" fontId="2" fillId="0" borderId="0" xfId="1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/>
    <xf numFmtId="44" fontId="3" fillId="0" borderId="1" xfId="1" applyFont="1" applyBorder="1" applyAlignment="1">
      <alignment horizontal="right"/>
    </xf>
    <xf numFmtId="44" fontId="3" fillId="0" borderId="1" xfId="0" applyNumberFormat="1" applyFont="1" applyBorder="1" applyAlignment="1">
      <alignment horizontal="right"/>
    </xf>
    <xf numFmtId="0" fontId="3" fillId="0" borderId="9" xfId="0" applyFont="1" applyBorder="1"/>
    <xf numFmtId="44" fontId="3" fillId="0" borderId="9" xfId="1" applyFont="1" applyBorder="1" applyAlignment="1">
      <alignment horizontal="right"/>
    </xf>
    <xf numFmtId="44" fontId="3" fillId="0" borderId="9" xfId="0" applyNumberFormat="1" applyFont="1" applyBorder="1" applyAlignment="1">
      <alignment horizontal="right"/>
    </xf>
    <xf numFmtId="0" fontId="3" fillId="0" borderId="9" xfId="0" quotePrefix="1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8" fillId="0" borderId="9" xfId="0" applyFont="1" applyBorder="1"/>
    <xf numFmtId="44" fontId="8" fillId="0" borderId="9" xfId="1" applyFont="1" applyBorder="1" applyAlignment="1">
      <alignment horizontal="right"/>
    </xf>
    <xf numFmtId="44" fontId="8" fillId="0" borderId="9" xfId="0" applyNumberFormat="1" applyFont="1" applyBorder="1" applyAlignment="1">
      <alignment horizontal="right"/>
    </xf>
    <xf numFmtId="0" fontId="5" fillId="0" borderId="10" xfId="0" applyFont="1" applyBorder="1"/>
    <xf numFmtId="44" fontId="5" fillId="0" borderId="10" xfId="0" applyNumberFormat="1" applyFont="1" applyBorder="1" applyAlignment="1">
      <alignment horizontal="center"/>
    </xf>
    <xf numFmtId="0" fontId="5" fillId="0" borderId="11" xfId="0" applyFont="1" applyBorder="1"/>
    <xf numFmtId="44" fontId="5" fillId="0" borderId="11" xfId="1" applyFont="1" applyBorder="1" applyAlignment="1">
      <alignment horizontal="right"/>
    </xf>
    <xf numFmtId="44" fontId="5" fillId="0" borderId="11" xfId="0" applyNumberFormat="1" applyFont="1" applyBorder="1" applyAlignment="1">
      <alignment horizontal="center"/>
    </xf>
    <xf numFmtId="0" fontId="0" fillId="0" borderId="11" xfId="0" applyBorder="1"/>
    <xf numFmtId="44" fontId="3" fillId="0" borderId="1" xfId="1" applyFont="1" applyBorder="1"/>
    <xf numFmtId="44" fontId="3" fillId="0" borderId="1" xfId="1" applyFont="1" applyBorder="1" applyAlignment="1">
      <alignment horizontal="center"/>
    </xf>
    <xf numFmtId="44" fontId="3" fillId="0" borderId="9" xfId="1" applyFont="1" applyBorder="1"/>
    <xf numFmtId="44" fontId="3" fillId="0" borderId="9" xfId="1" applyFont="1" applyBorder="1" applyAlignment="1">
      <alignment horizontal="center"/>
    </xf>
    <xf numFmtId="44" fontId="3" fillId="0" borderId="10" xfId="1" applyFont="1" applyBorder="1" applyAlignment="1">
      <alignment horizontal="center"/>
    </xf>
    <xf numFmtId="44" fontId="6" fillId="0" borderId="10" xfId="1" applyFont="1" applyBorder="1" applyAlignment="1">
      <alignment horizontal="right"/>
    </xf>
    <xf numFmtId="44" fontId="6" fillId="0" borderId="11" xfId="1" applyFont="1" applyBorder="1" applyAlignment="1">
      <alignment horizontal="right"/>
    </xf>
    <xf numFmtId="44" fontId="6" fillId="0" borderId="0" xfId="1" applyFont="1" applyAlignment="1">
      <alignment horizontal="right"/>
    </xf>
    <xf numFmtId="0" fontId="5" fillId="0" borderId="12" xfId="0" applyFont="1" applyBorder="1"/>
    <xf numFmtId="44" fontId="5" fillId="0" borderId="12" xfId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44" fontId="3" fillId="0" borderId="5" xfId="1" applyFont="1" applyBorder="1" applyAlignment="1">
      <alignment horizontal="center"/>
    </xf>
    <xf numFmtId="44" fontId="3" fillId="0" borderId="4" xfId="1" applyFont="1" applyBorder="1" applyAlignment="1">
      <alignment horizontal="left"/>
    </xf>
    <xf numFmtId="44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8" fillId="0" borderId="9" xfId="0" applyFont="1" applyBorder="1" applyAlignment="1" applyProtection="1">
      <alignment horizontal="center"/>
      <protection locked="0"/>
    </xf>
    <xf numFmtId="44" fontId="3" fillId="0" borderId="9" xfId="1" applyFont="1" applyBorder="1" applyAlignment="1">
      <alignment horizontal="center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9" fillId="0" borderId="8" xfId="0" applyFont="1" applyBorder="1" applyAlignment="1">
      <alignment horizontal="center"/>
    </xf>
    <xf numFmtId="44" fontId="2" fillId="0" borderId="11" xfId="0" applyNumberFormat="1" applyFont="1" applyBorder="1" applyAlignment="1">
      <alignment horizontal="center"/>
    </xf>
    <xf numFmtId="44" fontId="0" fillId="0" borderId="2" xfId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44" fontId="6" fillId="0" borderId="9" xfId="1" applyFont="1" applyBorder="1" applyAlignment="1">
      <alignment horizontal="center"/>
    </xf>
    <xf numFmtId="44" fontId="3" fillId="0" borderId="1" xfId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8"/>
  <sheetViews>
    <sheetView showGridLines="0" tabSelected="1" topLeftCell="A72" workbookViewId="0">
      <selection activeCell="L83" sqref="L83"/>
    </sheetView>
  </sheetViews>
  <sheetFormatPr defaultRowHeight="15" x14ac:dyDescent="0.25"/>
  <cols>
    <col min="1" max="1" width="1.7109375" customWidth="1"/>
    <col min="2" max="2" width="4.7109375" customWidth="1"/>
    <col min="3" max="3" width="13" customWidth="1"/>
    <col min="4" max="4" width="5.5703125" customWidth="1"/>
    <col min="5" max="5" width="2.28515625" customWidth="1"/>
    <col min="6" max="6" width="6.42578125" style="1" customWidth="1"/>
    <col min="7" max="7" width="30.28515625" customWidth="1"/>
    <col min="8" max="8" width="10.140625" style="20" customWidth="1"/>
    <col min="9" max="9" width="8.7109375" style="11" customWidth="1"/>
    <col min="10" max="10" width="12.5703125" style="11" customWidth="1"/>
  </cols>
  <sheetData>
    <row r="1" spans="1:16" x14ac:dyDescent="0.25">
      <c r="A1" s="3" t="s">
        <v>50</v>
      </c>
      <c r="B1" s="1"/>
      <c r="C1" s="1"/>
      <c r="D1" s="1"/>
      <c r="E1" s="1"/>
      <c r="G1" s="1"/>
      <c r="H1" s="11"/>
      <c r="K1" s="1"/>
      <c r="L1" s="1"/>
      <c r="M1" s="1"/>
      <c r="N1" s="1"/>
      <c r="O1" s="1"/>
      <c r="P1" s="1"/>
    </row>
    <row r="2" spans="1:16" ht="18.75" x14ac:dyDescent="0.3">
      <c r="A2" s="5" t="s">
        <v>100</v>
      </c>
      <c r="B2" s="5"/>
      <c r="C2" s="5"/>
      <c r="D2" s="5"/>
      <c r="E2" s="5"/>
      <c r="F2" s="5"/>
      <c r="G2" s="5"/>
      <c r="H2" s="12"/>
      <c r="I2" s="12"/>
      <c r="J2" s="12"/>
      <c r="K2" s="5"/>
      <c r="L2" s="5"/>
      <c r="M2" s="5"/>
      <c r="N2" s="5"/>
      <c r="O2" s="5"/>
      <c r="P2" s="5"/>
    </row>
    <row r="3" spans="1:16" s="4" customFormat="1" ht="12" x14ac:dyDescent="0.2">
      <c r="A3" s="7" t="s">
        <v>99</v>
      </c>
      <c r="B3" s="6"/>
      <c r="C3" s="6"/>
      <c r="D3" s="6"/>
      <c r="E3" s="6"/>
      <c r="F3" s="6"/>
      <c r="G3" s="6"/>
      <c r="H3" s="13"/>
      <c r="I3" s="13"/>
      <c r="J3" s="13"/>
      <c r="K3" s="6"/>
      <c r="L3" s="6"/>
      <c r="M3" s="6"/>
      <c r="N3" s="6"/>
      <c r="O3" s="6"/>
      <c r="P3" s="6"/>
    </row>
    <row r="4" spans="1:16" s="4" customFormat="1" ht="12" x14ac:dyDescent="0.2">
      <c r="A4" s="7" t="s">
        <v>52</v>
      </c>
      <c r="B4" s="6"/>
      <c r="C4" s="6"/>
      <c r="D4" s="6"/>
      <c r="E4" s="6"/>
      <c r="F4" s="6"/>
      <c r="G4" s="6"/>
      <c r="H4" s="13"/>
      <c r="I4" s="13"/>
      <c r="J4" s="13"/>
      <c r="K4" s="6"/>
      <c r="L4" s="6"/>
      <c r="M4" s="6"/>
      <c r="N4" s="6"/>
      <c r="O4" s="6"/>
      <c r="P4" s="6"/>
    </row>
    <row r="5" spans="1:16" s="4" customFormat="1" ht="12" x14ac:dyDescent="0.2">
      <c r="B5" s="4" t="s">
        <v>101</v>
      </c>
      <c r="H5" s="14"/>
      <c r="I5" s="14"/>
      <c r="J5" s="14"/>
    </row>
    <row r="6" spans="1:16" s="4" customFormat="1" ht="12" x14ac:dyDescent="0.2">
      <c r="A6" s="7"/>
      <c r="B6" s="4" t="s">
        <v>53</v>
      </c>
      <c r="H6" s="17" t="s">
        <v>87</v>
      </c>
      <c r="I6" s="15"/>
      <c r="J6" s="15"/>
    </row>
    <row r="7" spans="1:16" s="4" customFormat="1" ht="14.25" customHeight="1" x14ac:dyDescent="0.2">
      <c r="A7" s="7"/>
      <c r="B7" s="4" t="s">
        <v>102</v>
      </c>
      <c r="H7" s="63"/>
      <c r="I7" s="64"/>
      <c r="J7" s="64"/>
    </row>
    <row r="8" spans="1:16" s="4" customFormat="1" ht="14.25" customHeight="1" thickBot="1" x14ac:dyDescent="0.25">
      <c r="B8" s="4" t="s">
        <v>103</v>
      </c>
      <c r="H8" s="65"/>
      <c r="I8" s="66"/>
      <c r="J8" s="66"/>
    </row>
    <row r="9" spans="1:16" s="6" customFormat="1" ht="12.75" thickTop="1" x14ac:dyDescent="0.2">
      <c r="A9" s="8" t="s">
        <v>5</v>
      </c>
      <c r="B9" s="8"/>
      <c r="C9" s="8"/>
      <c r="D9" s="8"/>
      <c r="E9" s="8"/>
      <c r="F9" s="8"/>
      <c r="G9" s="8"/>
      <c r="H9" s="18" t="s">
        <v>0</v>
      </c>
      <c r="I9" s="16" t="s">
        <v>1</v>
      </c>
      <c r="J9" s="16" t="s">
        <v>79</v>
      </c>
    </row>
    <row r="10" spans="1:16" s="4" customFormat="1" ht="12" x14ac:dyDescent="0.2">
      <c r="B10" s="28" t="s">
        <v>2</v>
      </c>
      <c r="C10" s="28"/>
      <c r="D10" s="28"/>
      <c r="E10" s="28"/>
      <c r="F10" s="28"/>
      <c r="G10" s="28"/>
      <c r="H10" s="29">
        <v>2.75</v>
      </c>
      <c r="I10" s="59"/>
      <c r="J10" s="30">
        <f>SUM(H10*I10)</f>
        <v>0</v>
      </c>
    </row>
    <row r="11" spans="1:16" s="4" customFormat="1" ht="12" x14ac:dyDescent="0.2">
      <c r="B11" s="31" t="s">
        <v>3</v>
      </c>
      <c r="C11" s="31"/>
      <c r="D11" s="31"/>
      <c r="E11" s="31"/>
      <c r="F11" s="31"/>
      <c r="G11" s="31"/>
      <c r="H11" s="32">
        <v>5</v>
      </c>
      <c r="I11" s="60"/>
      <c r="J11" s="33">
        <f t="shared" ref="J11:J13" si="0">SUM(H11*I11)</f>
        <v>0</v>
      </c>
    </row>
    <row r="12" spans="1:16" s="4" customFormat="1" ht="12" x14ac:dyDescent="0.2">
      <c r="B12" s="31" t="s">
        <v>56</v>
      </c>
      <c r="C12" s="31"/>
      <c r="D12" s="31"/>
      <c r="E12" s="31"/>
      <c r="F12" s="31"/>
      <c r="G12" s="31"/>
      <c r="H12" s="32">
        <v>75</v>
      </c>
      <c r="I12" s="60"/>
      <c r="J12" s="33">
        <f t="shared" si="0"/>
        <v>0</v>
      </c>
    </row>
    <row r="13" spans="1:16" s="4" customFormat="1" ht="12" x14ac:dyDescent="0.2">
      <c r="B13" s="31" t="s">
        <v>4</v>
      </c>
      <c r="C13" s="31"/>
      <c r="D13" s="31"/>
      <c r="E13" s="31"/>
      <c r="F13" s="31"/>
      <c r="G13" s="31"/>
      <c r="H13" s="32">
        <v>4</v>
      </c>
      <c r="I13" s="60"/>
      <c r="J13" s="33">
        <f t="shared" si="0"/>
        <v>0</v>
      </c>
    </row>
    <row r="14" spans="1:16" ht="6" customHeight="1" x14ac:dyDescent="0.25"/>
    <row r="15" spans="1:16" s="6" customFormat="1" ht="12" x14ac:dyDescent="0.2">
      <c r="A15" s="6" t="s">
        <v>6</v>
      </c>
      <c r="H15" s="21" t="s">
        <v>0</v>
      </c>
      <c r="I15" s="13" t="s">
        <v>1</v>
      </c>
      <c r="J15" s="13" t="s">
        <v>79</v>
      </c>
    </row>
    <row r="16" spans="1:16" s="4" customFormat="1" ht="12" x14ac:dyDescent="0.2">
      <c r="B16" s="4" t="s">
        <v>7</v>
      </c>
      <c r="D16" s="28" t="s">
        <v>54</v>
      </c>
      <c r="E16" s="28"/>
      <c r="F16" s="28"/>
      <c r="G16" s="28"/>
      <c r="H16" s="29">
        <v>0.45</v>
      </c>
      <c r="I16" s="59"/>
      <c r="J16" s="30">
        <f>SUM(H16*I16)</f>
        <v>0</v>
      </c>
    </row>
    <row r="17" spans="1:10" s="4" customFormat="1" ht="12" x14ac:dyDescent="0.2">
      <c r="B17" s="28"/>
      <c r="C17" s="28"/>
      <c r="D17" s="31" t="s">
        <v>55</v>
      </c>
      <c r="E17" s="31"/>
      <c r="F17" s="31"/>
      <c r="G17" s="31"/>
      <c r="H17" s="32">
        <v>4</v>
      </c>
      <c r="I17" s="60"/>
      <c r="J17" s="33">
        <f>SUM(H17*I17)</f>
        <v>0</v>
      </c>
    </row>
    <row r="18" spans="1:10" s="4" customFormat="1" ht="12" x14ac:dyDescent="0.2">
      <c r="B18" s="31" t="s">
        <v>8</v>
      </c>
      <c r="C18" s="31"/>
      <c r="D18" s="31"/>
      <c r="E18" s="31"/>
      <c r="F18" s="31"/>
      <c r="G18" s="31"/>
      <c r="H18" s="32">
        <v>8</v>
      </c>
      <c r="I18" s="60"/>
      <c r="J18" s="33">
        <f t="shared" ref="J18:J25" si="1">SUM(H18*I18)</f>
        <v>0</v>
      </c>
    </row>
    <row r="19" spans="1:10" s="4" customFormat="1" ht="12" x14ac:dyDescent="0.2">
      <c r="B19" s="31" t="s">
        <v>9</v>
      </c>
      <c r="C19" s="31"/>
      <c r="D19" s="31"/>
      <c r="E19" s="31"/>
      <c r="F19" s="31"/>
      <c r="G19" s="31"/>
      <c r="H19" s="32">
        <v>24</v>
      </c>
      <c r="I19" s="60"/>
      <c r="J19" s="33">
        <f t="shared" si="1"/>
        <v>0</v>
      </c>
    </row>
    <row r="20" spans="1:10" s="4" customFormat="1" ht="12" x14ac:dyDescent="0.2">
      <c r="B20" s="31" t="s">
        <v>10</v>
      </c>
      <c r="C20" s="31"/>
      <c r="D20" s="31"/>
      <c r="E20" s="31"/>
      <c r="F20" s="31"/>
      <c r="G20" s="31"/>
      <c r="H20" s="32">
        <v>1.5</v>
      </c>
      <c r="I20" s="60"/>
      <c r="J20" s="33">
        <f t="shared" si="1"/>
        <v>0</v>
      </c>
    </row>
    <row r="21" spans="1:10" s="4" customFormat="1" ht="12" x14ac:dyDescent="0.2">
      <c r="B21" s="31" t="s">
        <v>11</v>
      </c>
      <c r="C21" s="31"/>
      <c r="D21" s="31"/>
      <c r="E21" s="31"/>
      <c r="F21" s="31"/>
      <c r="G21" s="31"/>
      <c r="H21" s="32">
        <v>1</v>
      </c>
      <c r="I21" s="60"/>
      <c r="J21" s="33">
        <f t="shared" si="1"/>
        <v>0</v>
      </c>
    </row>
    <row r="22" spans="1:10" s="4" customFormat="1" ht="12" x14ac:dyDescent="0.2">
      <c r="B22" s="4" t="s">
        <v>12</v>
      </c>
      <c r="D22" s="31" t="s">
        <v>13</v>
      </c>
      <c r="E22" s="31"/>
      <c r="F22" s="31"/>
      <c r="G22" s="31"/>
      <c r="H22" s="32">
        <v>13.5</v>
      </c>
      <c r="I22" s="60"/>
      <c r="J22" s="33">
        <f t="shared" si="1"/>
        <v>0</v>
      </c>
    </row>
    <row r="23" spans="1:10" s="4" customFormat="1" ht="12" x14ac:dyDescent="0.2">
      <c r="B23" s="28"/>
      <c r="C23" s="28"/>
      <c r="D23" s="31" t="s">
        <v>14</v>
      </c>
      <c r="E23" s="31"/>
      <c r="F23" s="31"/>
      <c r="G23" s="31"/>
      <c r="H23" s="32">
        <v>9.5</v>
      </c>
      <c r="I23" s="60"/>
      <c r="J23" s="33">
        <f t="shared" si="1"/>
        <v>0</v>
      </c>
    </row>
    <row r="24" spans="1:10" s="4" customFormat="1" ht="12" x14ac:dyDescent="0.2">
      <c r="B24" s="31" t="s">
        <v>15</v>
      </c>
      <c r="C24" s="31"/>
      <c r="D24" s="31"/>
      <c r="E24" s="31"/>
      <c r="F24" s="31"/>
      <c r="G24" s="31"/>
      <c r="H24" s="32">
        <v>2</v>
      </c>
      <c r="I24" s="60"/>
      <c r="J24" s="33">
        <f t="shared" si="1"/>
        <v>0</v>
      </c>
    </row>
    <row r="25" spans="1:10" s="4" customFormat="1" ht="12" x14ac:dyDescent="0.2">
      <c r="B25" s="31" t="s">
        <v>16</v>
      </c>
      <c r="C25" s="31"/>
      <c r="D25" s="31"/>
      <c r="E25" s="31"/>
      <c r="F25" s="31"/>
      <c r="G25" s="31"/>
      <c r="H25" s="32">
        <v>2.5</v>
      </c>
      <c r="I25" s="60"/>
      <c r="J25" s="33">
        <f t="shared" si="1"/>
        <v>0</v>
      </c>
    </row>
    <row r="26" spans="1:10" ht="6" customHeight="1" x14ac:dyDescent="0.25"/>
    <row r="27" spans="1:10" s="6" customFormat="1" ht="12" x14ac:dyDescent="0.2">
      <c r="A27" s="6" t="s">
        <v>17</v>
      </c>
      <c r="H27" s="21" t="s">
        <v>0</v>
      </c>
      <c r="I27" s="13" t="s">
        <v>1</v>
      </c>
      <c r="J27" s="13" t="s">
        <v>79</v>
      </c>
    </row>
    <row r="28" spans="1:10" s="4" customFormat="1" ht="12" x14ac:dyDescent="0.2">
      <c r="B28" s="28" t="s">
        <v>18</v>
      </c>
      <c r="C28" s="28"/>
      <c r="D28" s="28"/>
      <c r="E28" s="28"/>
      <c r="F28" s="28"/>
      <c r="G28" s="28"/>
      <c r="H28" s="29">
        <v>15</v>
      </c>
      <c r="I28" s="59"/>
      <c r="J28" s="30">
        <f>SUM(H28*I28)</f>
        <v>0</v>
      </c>
    </row>
    <row r="29" spans="1:10" s="4" customFormat="1" ht="12" x14ac:dyDescent="0.2">
      <c r="B29" s="31" t="s">
        <v>19</v>
      </c>
      <c r="C29" s="31"/>
      <c r="D29" s="31"/>
      <c r="E29" s="31"/>
      <c r="F29" s="31"/>
      <c r="G29" s="31"/>
      <c r="H29" s="32">
        <v>3</v>
      </c>
      <c r="I29" s="60"/>
      <c r="J29" s="33">
        <f t="shared" ref="J29:J58" si="2">SUM(H29*I29)</f>
        <v>0</v>
      </c>
    </row>
    <row r="30" spans="1:10" s="4" customFormat="1" ht="12" x14ac:dyDescent="0.2">
      <c r="B30" s="31" t="s">
        <v>20</v>
      </c>
      <c r="C30" s="31"/>
      <c r="D30" s="31"/>
      <c r="E30" s="31"/>
      <c r="F30" s="31"/>
      <c r="G30" s="31"/>
      <c r="H30" s="32">
        <v>1</v>
      </c>
      <c r="I30" s="60"/>
      <c r="J30" s="33">
        <f t="shared" si="2"/>
        <v>0</v>
      </c>
    </row>
    <row r="31" spans="1:10" s="4" customFormat="1" ht="12" x14ac:dyDescent="0.2">
      <c r="B31" s="31" t="s">
        <v>21</v>
      </c>
      <c r="C31" s="31"/>
      <c r="D31" s="31"/>
      <c r="E31" s="31"/>
      <c r="F31" s="31"/>
      <c r="G31" s="31"/>
      <c r="H31" s="32">
        <v>2.5</v>
      </c>
      <c r="I31" s="60"/>
      <c r="J31" s="33">
        <f t="shared" si="2"/>
        <v>0</v>
      </c>
    </row>
    <row r="32" spans="1:10" s="4" customFormat="1" ht="12" x14ac:dyDescent="0.2">
      <c r="B32" s="31" t="s">
        <v>22</v>
      </c>
      <c r="C32" s="31"/>
      <c r="D32" s="31"/>
      <c r="E32" s="31"/>
      <c r="F32" s="31"/>
      <c r="G32" s="31"/>
      <c r="H32" s="32">
        <v>1</v>
      </c>
      <c r="I32" s="60"/>
      <c r="J32" s="33">
        <f t="shared" si="2"/>
        <v>0</v>
      </c>
    </row>
    <row r="33" spans="2:10" s="4" customFormat="1" ht="12" x14ac:dyDescent="0.2">
      <c r="B33" s="31" t="s">
        <v>23</v>
      </c>
      <c r="C33" s="31"/>
      <c r="D33" s="31"/>
      <c r="E33" s="31"/>
      <c r="F33" s="31"/>
      <c r="G33" s="31"/>
      <c r="H33" s="32">
        <v>1.5</v>
      </c>
      <c r="I33" s="60"/>
      <c r="J33" s="33">
        <f t="shared" si="2"/>
        <v>0</v>
      </c>
    </row>
    <row r="34" spans="2:10" s="4" customFormat="1" ht="12" x14ac:dyDescent="0.2">
      <c r="B34" s="31" t="s">
        <v>24</v>
      </c>
      <c r="C34" s="31"/>
      <c r="D34" s="31"/>
      <c r="E34" s="31"/>
      <c r="F34" s="31"/>
      <c r="G34" s="31"/>
      <c r="H34" s="32">
        <v>4</v>
      </c>
      <c r="I34" s="60"/>
      <c r="J34" s="33">
        <f t="shared" si="2"/>
        <v>0</v>
      </c>
    </row>
    <row r="35" spans="2:10" s="4" customFormat="1" ht="12" x14ac:dyDescent="0.2">
      <c r="B35" s="4" t="s">
        <v>25</v>
      </c>
      <c r="F35" s="31" t="s">
        <v>26</v>
      </c>
      <c r="G35" s="31"/>
      <c r="H35" s="32">
        <v>1.5</v>
      </c>
      <c r="I35" s="60"/>
      <c r="J35" s="33">
        <f t="shared" si="2"/>
        <v>0</v>
      </c>
    </row>
    <row r="36" spans="2:10" s="4" customFormat="1" ht="12" x14ac:dyDescent="0.2">
      <c r="B36" s="28"/>
      <c r="C36" s="28"/>
      <c r="D36" s="28"/>
      <c r="E36" s="28"/>
      <c r="F36" s="31" t="s">
        <v>27</v>
      </c>
      <c r="G36" s="31"/>
      <c r="H36" s="32">
        <v>1.5</v>
      </c>
      <c r="I36" s="60"/>
      <c r="J36" s="33">
        <f t="shared" si="2"/>
        <v>0</v>
      </c>
    </row>
    <row r="37" spans="2:10" s="4" customFormat="1" ht="12" x14ac:dyDescent="0.2">
      <c r="B37" s="4" t="s">
        <v>28</v>
      </c>
      <c r="H37" s="10"/>
      <c r="I37" s="14"/>
      <c r="J37" s="22"/>
    </row>
    <row r="38" spans="2:10" s="4" customFormat="1" ht="12" x14ac:dyDescent="0.2">
      <c r="C38" s="28" t="s">
        <v>29</v>
      </c>
      <c r="D38" s="28"/>
      <c r="E38" s="28"/>
      <c r="F38" s="28"/>
      <c r="G38" s="28"/>
      <c r="H38" s="29">
        <v>1.5</v>
      </c>
      <c r="I38" s="59"/>
      <c r="J38" s="30">
        <f t="shared" si="2"/>
        <v>0</v>
      </c>
    </row>
    <row r="39" spans="2:10" s="4" customFormat="1" ht="12" x14ac:dyDescent="0.2">
      <c r="C39" s="31" t="s">
        <v>30</v>
      </c>
      <c r="D39" s="31"/>
      <c r="E39" s="31"/>
      <c r="F39" s="31"/>
      <c r="G39" s="31"/>
      <c r="H39" s="32">
        <v>1.7</v>
      </c>
      <c r="I39" s="60"/>
      <c r="J39" s="33">
        <f t="shared" si="2"/>
        <v>0</v>
      </c>
    </row>
    <row r="40" spans="2:10" s="4" customFormat="1" ht="12" x14ac:dyDescent="0.2">
      <c r="B40" s="28"/>
      <c r="C40" s="31" t="s">
        <v>31</v>
      </c>
      <c r="D40" s="31"/>
      <c r="E40" s="31"/>
      <c r="F40" s="31"/>
      <c r="G40" s="31"/>
      <c r="H40" s="32">
        <v>1.5</v>
      </c>
      <c r="I40" s="60"/>
      <c r="J40" s="33">
        <f t="shared" si="2"/>
        <v>0</v>
      </c>
    </row>
    <row r="41" spans="2:10" s="4" customFormat="1" ht="12" x14ac:dyDescent="0.2">
      <c r="B41" s="4" t="s">
        <v>32</v>
      </c>
      <c r="E41" s="34" t="s">
        <v>95</v>
      </c>
      <c r="F41" s="35"/>
      <c r="G41" s="31"/>
      <c r="H41" s="32">
        <v>3.5</v>
      </c>
      <c r="I41" s="60"/>
      <c r="J41" s="33">
        <f t="shared" si="2"/>
        <v>0</v>
      </c>
    </row>
    <row r="42" spans="2:10" s="4" customFormat="1" ht="12" x14ac:dyDescent="0.2">
      <c r="B42" s="28"/>
      <c r="C42" s="28"/>
      <c r="D42" s="28"/>
      <c r="E42" s="34" t="s">
        <v>96</v>
      </c>
      <c r="F42" s="35"/>
      <c r="G42" s="31"/>
      <c r="H42" s="32">
        <v>3.5</v>
      </c>
      <c r="I42" s="60"/>
      <c r="J42" s="33">
        <f t="shared" si="2"/>
        <v>0</v>
      </c>
    </row>
    <row r="43" spans="2:10" s="4" customFormat="1" ht="12" x14ac:dyDescent="0.2">
      <c r="B43" s="36" t="s">
        <v>33</v>
      </c>
      <c r="C43" s="36"/>
      <c r="D43" s="36"/>
      <c r="E43" s="36"/>
      <c r="F43" s="36"/>
      <c r="G43" s="36"/>
      <c r="H43" s="37">
        <v>17</v>
      </c>
      <c r="I43" s="61"/>
      <c r="J43" s="38">
        <f t="shared" si="2"/>
        <v>0</v>
      </c>
    </row>
    <row r="44" spans="2:10" s="4" customFormat="1" ht="12" x14ac:dyDescent="0.2">
      <c r="B44" s="36" t="s">
        <v>34</v>
      </c>
      <c r="C44" s="36"/>
      <c r="D44" s="36"/>
      <c r="E44" s="36"/>
      <c r="F44" s="36"/>
      <c r="G44" s="36"/>
      <c r="H44" s="37">
        <v>67</v>
      </c>
      <c r="I44" s="61"/>
      <c r="J44" s="38">
        <f t="shared" si="2"/>
        <v>0</v>
      </c>
    </row>
    <row r="45" spans="2:10" s="4" customFormat="1" ht="12" x14ac:dyDescent="0.2">
      <c r="B45" s="36" t="s">
        <v>35</v>
      </c>
      <c r="C45" s="36"/>
      <c r="D45" s="36"/>
      <c r="E45" s="36"/>
      <c r="F45" s="36"/>
      <c r="G45" s="36"/>
      <c r="H45" s="37">
        <v>36</v>
      </c>
      <c r="I45" s="61"/>
      <c r="J45" s="38">
        <f t="shared" si="2"/>
        <v>0</v>
      </c>
    </row>
    <row r="46" spans="2:10" s="4" customFormat="1" ht="12" x14ac:dyDescent="0.2">
      <c r="B46" s="36" t="s">
        <v>36</v>
      </c>
      <c r="C46" s="36"/>
      <c r="D46" s="36"/>
      <c r="E46" s="36"/>
      <c r="F46" s="36"/>
      <c r="G46" s="36"/>
      <c r="H46" s="37">
        <v>3</v>
      </c>
      <c r="I46" s="61"/>
      <c r="J46" s="38">
        <f t="shared" si="2"/>
        <v>0</v>
      </c>
    </row>
    <row r="47" spans="2:10" s="4" customFormat="1" ht="12" x14ac:dyDescent="0.2">
      <c r="B47" s="36" t="s">
        <v>37</v>
      </c>
      <c r="C47" s="36"/>
      <c r="D47" s="36"/>
      <c r="E47" s="36"/>
      <c r="F47" s="36"/>
      <c r="G47" s="36"/>
      <c r="H47" s="37">
        <v>2</v>
      </c>
      <c r="I47" s="61"/>
      <c r="J47" s="38">
        <f t="shared" si="2"/>
        <v>0</v>
      </c>
    </row>
    <row r="48" spans="2:10" s="4" customFormat="1" ht="12" x14ac:dyDescent="0.2">
      <c r="B48" s="36" t="s">
        <v>38</v>
      </c>
      <c r="C48" s="36"/>
      <c r="D48" s="36"/>
      <c r="E48" s="36"/>
      <c r="F48" s="36"/>
      <c r="G48" s="36"/>
      <c r="H48" s="37">
        <v>5</v>
      </c>
      <c r="I48" s="61"/>
      <c r="J48" s="38">
        <f t="shared" si="2"/>
        <v>0</v>
      </c>
    </row>
    <row r="49" spans="1:16" s="4" customFormat="1" ht="12" x14ac:dyDescent="0.2">
      <c r="B49" s="4" t="s">
        <v>39</v>
      </c>
      <c r="E49" s="31" t="s">
        <v>40</v>
      </c>
      <c r="F49" s="31"/>
      <c r="G49" s="31"/>
      <c r="H49" s="32">
        <v>20</v>
      </c>
      <c r="I49" s="60"/>
      <c r="J49" s="33">
        <f t="shared" si="2"/>
        <v>0</v>
      </c>
    </row>
    <row r="50" spans="1:16" s="4" customFormat="1" ht="12" x14ac:dyDescent="0.2">
      <c r="E50" s="31" t="s">
        <v>41</v>
      </c>
      <c r="F50" s="31"/>
      <c r="G50" s="31"/>
      <c r="H50" s="32">
        <v>20</v>
      </c>
      <c r="I50" s="60"/>
      <c r="J50" s="33">
        <f t="shared" si="2"/>
        <v>0</v>
      </c>
    </row>
    <row r="51" spans="1:16" s="4" customFormat="1" ht="12" x14ac:dyDescent="0.2">
      <c r="B51" s="28"/>
      <c r="C51" s="28"/>
      <c r="D51" s="28"/>
      <c r="E51" s="31" t="s">
        <v>42</v>
      </c>
      <c r="F51" s="31"/>
      <c r="G51" s="31"/>
      <c r="H51" s="32">
        <v>20</v>
      </c>
      <c r="I51" s="60"/>
      <c r="J51" s="33">
        <f t="shared" si="2"/>
        <v>0</v>
      </c>
    </row>
    <row r="52" spans="1:16" s="4" customFormat="1" ht="12" x14ac:dyDescent="0.2">
      <c r="B52" s="31" t="s">
        <v>43</v>
      </c>
      <c r="C52" s="31"/>
      <c r="D52" s="31"/>
      <c r="E52" s="31"/>
      <c r="F52" s="31"/>
      <c r="G52" s="31"/>
      <c r="H52" s="32">
        <v>4</v>
      </c>
      <c r="I52" s="60"/>
      <c r="J52" s="33">
        <f t="shared" si="2"/>
        <v>0</v>
      </c>
    </row>
    <row r="53" spans="1:16" s="4" customFormat="1" ht="12" x14ac:dyDescent="0.2">
      <c r="B53" s="31" t="s">
        <v>44</v>
      </c>
      <c r="C53" s="31"/>
      <c r="D53" s="31"/>
      <c r="E53" s="31"/>
      <c r="F53" s="31"/>
      <c r="G53" s="31"/>
      <c r="H53" s="32">
        <v>80</v>
      </c>
      <c r="I53" s="60"/>
      <c r="J53" s="33">
        <f t="shared" si="2"/>
        <v>0</v>
      </c>
    </row>
    <row r="54" spans="1:16" s="4" customFormat="1" ht="12" x14ac:dyDescent="0.2">
      <c r="B54" s="31" t="s">
        <v>45</v>
      </c>
      <c r="C54" s="31"/>
      <c r="D54" s="31"/>
      <c r="E54" s="31"/>
      <c r="F54" s="31"/>
      <c r="G54" s="31"/>
      <c r="H54" s="32">
        <v>80</v>
      </c>
      <c r="I54" s="60"/>
      <c r="J54" s="33">
        <f t="shared" si="2"/>
        <v>0</v>
      </c>
    </row>
    <row r="55" spans="1:16" s="4" customFormat="1" ht="12" x14ac:dyDescent="0.2">
      <c r="B55" s="31" t="s">
        <v>46</v>
      </c>
      <c r="C55" s="31"/>
      <c r="D55" s="31"/>
      <c r="E55" s="31"/>
      <c r="F55" s="31"/>
      <c r="G55" s="31"/>
      <c r="H55" s="32">
        <v>85</v>
      </c>
      <c r="I55" s="60"/>
      <c r="J55" s="33">
        <f t="shared" si="2"/>
        <v>0</v>
      </c>
    </row>
    <row r="56" spans="1:16" s="4" customFormat="1" ht="12" x14ac:dyDescent="0.2">
      <c r="B56" s="31" t="s">
        <v>47</v>
      </c>
      <c r="C56" s="31"/>
      <c r="D56" s="31"/>
      <c r="E56" s="31"/>
      <c r="F56" s="31"/>
      <c r="G56" s="31"/>
      <c r="H56" s="32">
        <v>75</v>
      </c>
      <c r="I56" s="60"/>
      <c r="J56" s="33">
        <f t="shared" si="2"/>
        <v>0</v>
      </c>
    </row>
    <row r="57" spans="1:16" s="4" customFormat="1" ht="12" x14ac:dyDescent="0.2">
      <c r="B57" s="31" t="s">
        <v>48</v>
      </c>
      <c r="C57" s="31"/>
      <c r="D57" s="31"/>
      <c r="E57" s="31"/>
      <c r="F57" s="31"/>
      <c r="G57" s="31"/>
      <c r="H57" s="32">
        <v>9</v>
      </c>
      <c r="I57" s="60"/>
      <c r="J57" s="33">
        <f t="shared" si="2"/>
        <v>0</v>
      </c>
    </row>
    <row r="58" spans="1:16" s="4" customFormat="1" ht="12" x14ac:dyDescent="0.2">
      <c r="B58" s="31" t="s">
        <v>49</v>
      </c>
      <c r="C58" s="31"/>
      <c r="D58" s="31"/>
      <c r="E58" s="31"/>
      <c r="F58" s="31"/>
      <c r="G58" s="31"/>
      <c r="H58" s="32">
        <v>10</v>
      </c>
      <c r="I58" s="60"/>
      <c r="J58" s="33">
        <f t="shared" si="2"/>
        <v>0</v>
      </c>
    </row>
    <row r="59" spans="1:16" s="4" customFormat="1" ht="12" x14ac:dyDescent="0.2">
      <c r="B59" s="31" t="s">
        <v>58</v>
      </c>
      <c r="C59" s="31"/>
      <c r="D59" s="31"/>
      <c r="E59" s="31"/>
      <c r="F59" s="31"/>
      <c r="G59" s="31"/>
      <c r="H59" s="32">
        <v>6.5</v>
      </c>
      <c r="I59" s="60"/>
      <c r="J59" s="33">
        <f>SUM(H59*I59)</f>
        <v>0</v>
      </c>
    </row>
    <row r="60" spans="1:16" s="4" customFormat="1" ht="12" x14ac:dyDescent="0.2">
      <c r="B60" s="31" t="s">
        <v>59</v>
      </c>
      <c r="C60" s="31"/>
      <c r="D60" s="31"/>
      <c r="E60" s="31"/>
      <c r="F60" s="31"/>
      <c r="G60" s="31"/>
      <c r="H60" s="32">
        <v>35</v>
      </c>
      <c r="I60" s="60"/>
      <c r="J60" s="33">
        <f>SUM(H60*I60)</f>
        <v>0</v>
      </c>
    </row>
    <row r="61" spans="1:16" ht="22.5" customHeight="1" x14ac:dyDescent="0.25">
      <c r="I61" s="52" t="s">
        <v>81</v>
      </c>
      <c r="J61" s="23">
        <f>SUM(J10+J11+J12+J13+J16+J17+J18+J19+J20+J21+J22+J23+J24+J25+J28+J29+J30+J31+J32+J33+J34+J35+J36+J37+J38+J39+J40+J41+J42+J43+J44+J45+J46+J47+J48+J49+J50+J51+J52+J53+J54+J55+J56+J57+J58+J59+J60)</f>
        <v>0</v>
      </c>
    </row>
    <row r="62" spans="1:16" s="1" customFormat="1" x14ac:dyDescent="0.25">
      <c r="A62" s="3" t="s">
        <v>50</v>
      </c>
      <c r="H62" s="11"/>
      <c r="I62" s="11"/>
      <c r="J62" s="11"/>
    </row>
    <row r="63" spans="1:16" s="1" customFormat="1" ht="18.75" x14ac:dyDescent="0.3">
      <c r="A63" s="5" t="s">
        <v>51</v>
      </c>
      <c r="B63" s="5"/>
      <c r="C63" s="5"/>
      <c r="D63" s="5"/>
      <c r="E63" s="5"/>
      <c r="F63" s="5"/>
      <c r="G63" s="5"/>
      <c r="H63" s="12"/>
      <c r="I63" s="12"/>
      <c r="J63" s="12"/>
      <c r="K63" s="5"/>
      <c r="L63" s="5"/>
      <c r="M63" s="5"/>
      <c r="N63" s="5"/>
      <c r="O63" s="5"/>
      <c r="P63" s="5"/>
    </row>
    <row r="64" spans="1:16" s="4" customFormat="1" ht="12" x14ac:dyDescent="0.2">
      <c r="A64" s="7" t="s">
        <v>88</v>
      </c>
      <c r="B64" s="6"/>
      <c r="C64" s="6"/>
      <c r="D64" s="6"/>
      <c r="E64" s="6"/>
      <c r="F64" s="6"/>
      <c r="G64" s="6"/>
      <c r="H64" s="13"/>
      <c r="I64" s="13"/>
      <c r="J64" s="13"/>
      <c r="K64" s="6"/>
      <c r="L64" s="6"/>
      <c r="M64" s="6"/>
      <c r="N64" s="6"/>
      <c r="O64" s="6"/>
      <c r="P64" s="6"/>
    </row>
    <row r="65" spans="1:10" ht="6" customHeight="1" x14ac:dyDescent="0.25"/>
    <row r="66" spans="1:10" s="6" customFormat="1" ht="12" x14ac:dyDescent="0.2">
      <c r="A66" s="53" t="s">
        <v>57</v>
      </c>
      <c r="B66" s="53"/>
      <c r="C66" s="53"/>
      <c r="D66" s="53"/>
      <c r="E66" s="53"/>
      <c r="F66" s="53"/>
      <c r="G66" s="53"/>
      <c r="H66" s="54" t="s">
        <v>0</v>
      </c>
      <c r="I66" s="55" t="s">
        <v>1</v>
      </c>
      <c r="J66" s="55" t="s">
        <v>79</v>
      </c>
    </row>
    <row r="67" spans="1:10" s="4" customFormat="1" ht="12" x14ac:dyDescent="0.2">
      <c r="B67" s="4" t="s">
        <v>60</v>
      </c>
      <c r="H67" s="10"/>
      <c r="I67" s="14"/>
      <c r="J67" s="22"/>
    </row>
    <row r="68" spans="1:10" s="4" customFormat="1" ht="12" x14ac:dyDescent="0.2">
      <c r="C68" s="28" t="s">
        <v>61</v>
      </c>
      <c r="D68" s="28"/>
      <c r="E68" s="28"/>
      <c r="F68" s="28"/>
      <c r="G68" s="28"/>
      <c r="H68" s="29">
        <v>5</v>
      </c>
      <c r="I68" s="59"/>
      <c r="J68" s="30">
        <f t="shared" ref="J68:J69" si="3">SUM(H68*I68)</f>
        <v>0</v>
      </c>
    </row>
    <row r="69" spans="1:10" s="4" customFormat="1" ht="12" x14ac:dyDescent="0.2">
      <c r="C69" s="31" t="s">
        <v>62</v>
      </c>
      <c r="D69" s="31"/>
      <c r="E69" s="31"/>
      <c r="F69" s="31"/>
      <c r="G69" s="31"/>
      <c r="H69" s="32">
        <v>3</v>
      </c>
      <c r="I69" s="60"/>
      <c r="J69" s="33">
        <f t="shared" si="3"/>
        <v>0</v>
      </c>
    </row>
    <row r="70" spans="1:10" s="4" customFormat="1" ht="12" x14ac:dyDescent="0.2">
      <c r="B70" s="28"/>
      <c r="C70" s="31" t="s">
        <v>63</v>
      </c>
      <c r="D70" s="31"/>
      <c r="E70" s="31"/>
      <c r="F70" s="31"/>
      <c r="G70" s="31"/>
      <c r="H70" s="74" t="s">
        <v>69</v>
      </c>
      <c r="I70" s="74"/>
      <c r="J70" s="74"/>
    </row>
    <row r="71" spans="1:10" s="4" customFormat="1" ht="12" x14ac:dyDescent="0.2">
      <c r="B71" s="4" t="s">
        <v>64</v>
      </c>
      <c r="H71" s="19"/>
      <c r="I71" s="14"/>
      <c r="J71" s="14"/>
    </row>
    <row r="72" spans="1:10" s="4" customFormat="1" ht="12" x14ac:dyDescent="0.2">
      <c r="C72" s="28" t="s">
        <v>65</v>
      </c>
      <c r="D72" s="28"/>
      <c r="E72" s="28"/>
      <c r="F72" s="28"/>
      <c r="G72" s="28"/>
      <c r="H72" s="29">
        <v>5</v>
      </c>
      <c r="I72" s="59"/>
      <c r="J72" s="30">
        <f>SUM(H72*I72)</f>
        <v>0</v>
      </c>
    </row>
    <row r="73" spans="1:10" s="4" customFormat="1" ht="12" x14ac:dyDescent="0.2">
      <c r="C73" s="31" t="s">
        <v>66</v>
      </c>
      <c r="D73" s="31"/>
      <c r="E73" s="31"/>
      <c r="F73" s="31"/>
      <c r="G73" s="31"/>
      <c r="H73" s="32">
        <v>7</v>
      </c>
      <c r="I73" s="60"/>
      <c r="J73" s="33">
        <f t="shared" ref="J73:J78" si="4">SUM(H73*I73)</f>
        <v>0</v>
      </c>
    </row>
    <row r="74" spans="1:10" s="4" customFormat="1" ht="12" x14ac:dyDescent="0.2">
      <c r="C74" s="31" t="s">
        <v>67</v>
      </c>
      <c r="D74" s="31"/>
      <c r="E74" s="31"/>
      <c r="F74" s="31"/>
      <c r="G74" s="31"/>
      <c r="H74" s="32">
        <v>0.75</v>
      </c>
      <c r="I74" s="60"/>
      <c r="J74" s="33">
        <f t="shared" si="4"/>
        <v>0</v>
      </c>
    </row>
    <row r="75" spans="1:10" s="4" customFormat="1" ht="12" x14ac:dyDescent="0.2">
      <c r="B75" s="28"/>
      <c r="C75" s="28" t="s">
        <v>68</v>
      </c>
      <c r="D75" s="28"/>
      <c r="E75" s="28"/>
      <c r="F75" s="28"/>
      <c r="G75" s="28"/>
      <c r="H75" s="29">
        <v>1.5</v>
      </c>
      <c r="I75" s="59"/>
      <c r="J75" s="30">
        <f t="shared" si="4"/>
        <v>0</v>
      </c>
    </row>
    <row r="76" spans="1:10" s="4" customFormat="1" ht="12" x14ac:dyDescent="0.2">
      <c r="B76" s="4" t="s">
        <v>70</v>
      </c>
      <c r="H76" s="10"/>
      <c r="I76" s="14"/>
      <c r="J76" s="22"/>
    </row>
    <row r="77" spans="1:10" s="4" customFormat="1" ht="12" x14ac:dyDescent="0.2">
      <c r="C77" s="4" t="s">
        <v>71</v>
      </c>
      <c r="H77" s="10"/>
      <c r="I77" s="14"/>
      <c r="J77" s="22"/>
    </row>
    <row r="78" spans="1:10" s="4" customFormat="1" ht="12" x14ac:dyDescent="0.2">
      <c r="B78" s="28"/>
      <c r="C78" s="28"/>
      <c r="D78" s="28" t="s">
        <v>72</v>
      </c>
      <c r="E78" s="28"/>
      <c r="F78" s="28"/>
      <c r="G78" s="28"/>
      <c r="H78" s="29">
        <v>0.75</v>
      </c>
      <c r="I78" s="59"/>
      <c r="J78" s="30">
        <f t="shared" si="4"/>
        <v>0</v>
      </c>
    </row>
    <row r="79" spans="1:10" ht="6" customHeight="1" x14ac:dyDescent="0.25"/>
    <row r="80" spans="1:10" s="6" customFormat="1" ht="12" x14ac:dyDescent="0.2">
      <c r="A80" s="6" t="s">
        <v>73</v>
      </c>
      <c r="H80" s="21" t="s">
        <v>0</v>
      </c>
      <c r="I80" s="13" t="s">
        <v>1</v>
      </c>
      <c r="J80" s="13" t="s">
        <v>79</v>
      </c>
    </row>
    <row r="81" spans="1:10" s="4" customFormat="1" ht="12" x14ac:dyDescent="0.2">
      <c r="B81" s="31" t="s">
        <v>74</v>
      </c>
      <c r="C81" s="31"/>
      <c r="D81" s="31"/>
      <c r="E81" s="31"/>
      <c r="F81" s="31"/>
      <c r="G81" s="31"/>
      <c r="H81" s="32">
        <v>5</v>
      </c>
      <c r="I81" s="60"/>
      <c r="J81" s="33">
        <f t="shared" ref="J81:J85" si="5">SUM(H81*I81)</f>
        <v>0</v>
      </c>
    </row>
    <row r="82" spans="1:10" s="4" customFormat="1" ht="12" x14ac:dyDescent="0.2">
      <c r="B82" s="31" t="s">
        <v>75</v>
      </c>
      <c r="C82" s="31"/>
      <c r="D82" s="31"/>
      <c r="E82" s="31"/>
      <c r="F82" s="31"/>
      <c r="G82" s="31"/>
      <c r="H82" s="32">
        <v>3</v>
      </c>
      <c r="I82" s="60"/>
      <c r="J82" s="33">
        <f t="shared" si="5"/>
        <v>0</v>
      </c>
    </row>
    <row r="83" spans="1:10" s="4" customFormat="1" ht="12" x14ac:dyDescent="0.2">
      <c r="B83" s="31" t="s">
        <v>76</v>
      </c>
      <c r="C83" s="31"/>
      <c r="D83" s="31"/>
      <c r="E83" s="31"/>
      <c r="F83" s="31"/>
      <c r="G83" s="31"/>
      <c r="H83" s="32">
        <v>2.5</v>
      </c>
      <c r="I83" s="60"/>
      <c r="J83" s="33">
        <f t="shared" si="5"/>
        <v>0</v>
      </c>
    </row>
    <row r="84" spans="1:10" s="4" customFormat="1" ht="12" x14ac:dyDescent="0.2">
      <c r="B84" s="31" t="s">
        <v>77</v>
      </c>
      <c r="C84" s="31"/>
      <c r="D84" s="31"/>
      <c r="E84" s="31"/>
      <c r="F84" s="31"/>
      <c r="G84" s="31"/>
      <c r="H84" s="32">
        <v>5</v>
      </c>
      <c r="I84" s="60"/>
      <c r="J84" s="33">
        <f t="shared" si="5"/>
        <v>0</v>
      </c>
    </row>
    <row r="85" spans="1:10" s="4" customFormat="1" ht="12" x14ac:dyDescent="0.2">
      <c r="B85" s="31" t="s">
        <v>78</v>
      </c>
      <c r="C85" s="31"/>
      <c r="D85" s="31"/>
      <c r="E85" s="31"/>
      <c r="F85" s="31"/>
      <c r="G85" s="31"/>
      <c r="H85" s="32">
        <v>2</v>
      </c>
      <c r="I85" s="60"/>
      <c r="J85" s="33">
        <f t="shared" si="5"/>
        <v>0</v>
      </c>
    </row>
    <row r="86" spans="1:10" s="6" customFormat="1" ht="12" x14ac:dyDescent="0.2">
      <c r="H86" s="39"/>
      <c r="I86" s="50" t="s">
        <v>80</v>
      </c>
      <c r="J86" s="40">
        <f>SUM(J68+J69+J72+J73+J74+J75+J78+J81+J82+J83+J84+J85)</f>
        <v>0</v>
      </c>
    </row>
    <row r="87" spans="1:10" s="6" customFormat="1" ht="12" x14ac:dyDescent="0.2">
      <c r="H87" s="41"/>
      <c r="I87" s="51" t="s">
        <v>81</v>
      </c>
      <c r="J87" s="43">
        <f>SUM(J61)</f>
        <v>0</v>
      </c>
    </row>
    <row r="88" spans="1:10" s="1" customFormat="1" ht="21" customHeight="1" x14ac:dyDescent="0.25">
      <c r="A88" s="6" t="s">
        <v>82</v>
      </c>
      <c r="H88" s="44"/>
      <c r="I88" s="42" t="s">
        <v>83</v>
      </c>
      <c r="J88" s="43">
        <f>SUM(J86:J87)</f>
        <v>0</v>
      </c>
    </row>
    <row r="89" spans="1:10" s="4" customFormat="1" ht="12" x14ac:dyDescent="0.2">
      <c r="B89" s="4" t="s">
        <v>84</v>
      </c>
      <c r="G89" s="24" t="s">
        <v>85</v>
      </c>
      <c r="H89" s="19"/>
      <c r="I89" s="14"/>
      <c r="J89" s="14"/>
    </row>
    <row r="90" spans="1:10" s="4" customFormat="1" ht="12" x14ac:dyDescent="0.2">
      <c r="C90" s="45">
        <v>0.45</v>
      </c>
      <c r="D90" s="26" t="s">
        <v>86</v>
      </c>
      <c r="E90" s="75">
        <v>10</v>
      </c>
      <c r="F90" s="75"/>
      <c r="G90" s="28"/>
      <c r="H90" s="45">
        <v>3</v>
      </c>
      <c r="I90" s="59"/>
      <c r="J90" s="46">
        <f>IF(AND($J$88&gt;=C90,$J$88&lt;=E90),3,0)</f>
        <v>0</v>
      </c>
    </row>
    <row r="91" spans="1:10" s="4" customFormat="1" ht="12" x14ac:dyDescent="0.2">
      <c r="C91" s="47">
        <v>10.01</v>
      </c>
      <c r="D91" s="27" t="s">
        <v>86</v>
      </c>
      <c r="E91" s="62">
        <v>20</v>
      </c>
      <c r="F91" s="62"/>
      <c r="G91" s="31"/>
      <c r="H91" s="47">
        <v>4.5</v>
      </c>
      <c r="I91" s="60"/>
      <c r="J91" s="48">
        <f>IF(AND($J$88&gt;=C91,$J$88&lt;=E91),4.5,0)</f>
        <v>0</v>
      </c>
    </row>
    <row r="92" spans="1:10" s="4" customFormat="1" ht="12" x14ac:dyDescent="0.2">
      <c r="C92" s="47">
        <v>20.010000000000002</v>
      </c>
      <c r="D92" s="27" t="s">
        <v>86</v>
      </c>
      <c r="E92" s="62">
        <v>30</v>
      </c>
      <c r="F92" s="62"/>
      <c r="G92" s="31"/>
      <c r="H92" s="47">
        <v>6</v>
      </c>
      <c r="I92" s="60"/>
      <c r="J92" s="48">
        <f>IF(AND($J$88&gt;=C92,$J$88&lt;=E92),6,0)</f>
        <v>0</v>
      </c>
    </row>
    <row r="93" spans="1:10" s="4" customFormat="1" ht="12" x14ac:dyDescent="0.2">
      <c r="C93" s="47">
        <v>30.01</v>
      </c>
      <c r="D93" s="27" t="s">
        <v>86</v>
      </c>
      <c r="E93" s="62">
        <v>45</v>
      </c>
      <c r="F93" s="62"/>
      <c r="G93" s="31"/>
      <c r="H93" s="47">
        <v>7.5</v>
      </c>
      <c r="I93" s="60"/>
      <c r="J93" s="48">
        <f>IF(AND($J$88&gt;=C93,$J$88&lt;=E93),7.5,0)</f>
        <v>0</v>
      </c>
    </row>
    <row r="94" spans="1:10" s="4" customFormat="1" ht="12" x14ac:dyDescent="0.2">
      <c r="C94" s="47">
        <v>45.01</v>
      </c>
      <c r="D94" s="27" t="s">
        <v>86</v>
      </c>
      <c r="E94" s="62">
        <v>60</v>
      </c>
      <c r="F94" s="62"/>
      <c r="G94" s="31"/>
      <c r="H94" s="47">
        <v>9</v>
      </c>
      <c r="I94" s="60"/>
      <c r="J94" s="48">
        <f>IF(AND($J$88&gt;=C94,$J$88&lt;=E94),9,0)</f>
        <v>0</v>
      </c>
    </row>
    <row r="95" spans="1:10" s="4" customFormat="1" ht="12" x14ac:dyDescent="0.2">
      <c r="C95" s="47">
        <v>60.01</v>
      </c>
      <c r="D95" s="27" t="s">
        <v>86</v>
      </c>
      <c r="E95" s="62">
        <v>75</v>
      </c>
      <c r="F95" s="62"/>
      <c r="G95" s="31"/>
      <c r="H95" s="47">
        <v>12</v>
      </c>
      <c r="I95" s="60"/>
      <c r="J95" s="48">
        <f>IF(AND($J$88&gt;=C95,$J$88&lt;=E95),12,0)</f>
        <v>0</v>
      </c>
    </row>
    <row r="96" spans="1:10" s="4" customFormat="1" ht="12" x14ac:dyDescent="0.2">
      <c r="C96" s="47">
        <v>75.010000000000005</v>
      </c>
      <c r="D96" s="27" t="s">
        <v>86</v>
      </c>
      <c r="E96" s="62">
        <v>90</v>
      </c>
      <c r="F96" s="62"/>
      <c r="G96" s="31"/>
      <c r="H96" s="47">
        <v>13</v>
      </c>
      <c r="I96" s="60"/>
      <c r="J96" s="48">
        <f>IF(AND($J$88&gt;=C96,$J$88&lt;=E96),13,0)</f>
        <v>0</v>
      </c>
    </row>
    <row r="97" spans="1:10" s="4" customFormat="1" ht="12" x14ac:dyDescent="0.2">
      <c r="C97" s="47">
        <v>90.01</v>
      </c>
      <c r="D97" s="27" t="s">
        <v>86</v>
      </c>
      <c r="E97" s="62">
        <v>125</v>
      </c>
      <c r="F97" s="62"/>
      <c r="G97" s="31"/>
      <c r="H97" s="47">
        <v>18</v>
      </c>
      <c r="I97" s="60"/>
      <c r="J97" s="48">
        <f>IF(AND($J$88&gt;=C97,$J$88&lt;=E97),18,0)</f>
        <v>0</v>
      </c>
    </row>
    <row r="98" spans="1:10" s="4" customFormat="1" ht="12" x14ac:dyDescent="0.2">
      <c r="C98" s="47">
        <v>125.01</v>
      </c>
      <c r="D98" s="27" t="s">
        <v>86</v>
      </c>
      <c r="E98" s="62">
        <v>150</v>
      </c>
      <c r="F98" s="62"/>
      <c r="G98" s="31"/>
      <c r="H98" s="47">
        <v>20</v>
      </c>
      <c r="I98" s="60"/>
      <c r="J98" s="48">
        <f>IF(AND($J$88&gt;=C98,$J$88&lt;=E98),20,0)</f>
        <v>0</v>
      </c>
    </row>
    <row r="99" spans="1:10" s="4" customFormat="1" ht="12" x14ac:dyDescent="0.2">
      <c r="H99" s="49"/>
      <c r="I99" s="50" t="s">
        <v>89</v>
      </c>
      <c r="J99" s="49">
        <f>SUM(J90:J98)</f>
        <v>0</v>
      </c>
    </row>
    <row r="100" spans="1:10" ht="23.25" customHeight="1" x14ac:dyDescent="0.25">
      <c r="A100" s="3" t="s">
        <v>90</v>
      </c>
      <c r="H100" s="25" t="s">
        <v>98</v>
      </c>
      <c r="I100" s="68">
        <f>SUM(J88+J99)</f>
        <v>0</v>
      </c>
      <c r="J100" s="68"/>
    </row>
    <row r="101" spans="1:10" s="1" customFormat="1" ht="6" customHeight="1" x14ac:dyDescent="0.25">
      <c r="A101" s="3"/>
      <c r="H101" s="20"/>
      <c r="I101" s="25"/>
      <c r="J101" s="58"/>
    </row>
    <row r="102" spans="1:10" s="4" customFormat="1" ht="12" x14ac:dyDescent="0.2">
      <c r="A102" s="9" t="s">
        <v>91</v>
      </c>
      <c r="B102" s="9"/>
      <c r="C102" s="9"/>
      <c r="D102" s="9"/>
      <c r="E102" s="9"/>
      <c r="F102" s="9"/>
      <c r="G102" s="9"/>
      <c r="H102" s="57" t="s">
        <v>94</v>
      </c>
      <c r="I102" s="15"/>
      <c r="J102" s="15"/>
    </row>
    <row r="103" spans="1:10" ht="18" customHeight="1" x14ac:dyDescent="0.25">
      <c r="B103" s="71"/>
      <c r="C103" s="71"/>
      <c r="D103" s="71"/>
      <c r="E103" s="71"/>
      <c r="F103" s="71"/>
      <c r="G103" s="72"/>
      <c r="H103" s="69"/>
      <c r="I103" s="70"/>
      <c r="J103" s="70"/>
    </row>
    <row r="104" spans="1:10" s="4" customFormat="1" ht="12" x14ac:dyDescent="0.2">
      <c r="A104" s="9" t="s">
        <v>92</v>
      </c>
      <c r="B104" s="9"/>
      <c r="C104" s="9"/>
      <c r="D104" s="9"/>
      <c r="E104" s="9"/>
      <c r="F104" s="9"/>
      <c r="G104" s="9"/>
      <c r="I104" s="9"/>
      <c r="J104" s="9"/>
    </row>
    <row r="105" spans="1:10" ht="18" customHeight="1" x14ac:dyDescent="0.25">
      <c r="B105" s="71"/>
      <c r="C105" s="71"/>
      <c r="D105" s="71"/>
      <c r="E105" s="71"/>
      <c r="F105" s="71"/>
      <c r="G105" s="71"/>
      <c r="H105" s="71"/>
      <c r="I105" s="71"/>
      <c r="J105" s="71"/>
    </row>
    <row r="106" spans="1:10" s="4" customFormat="1" ht="12" x14ac:dyDescent="0.2">
      <c r="A106" s="9" t="s">
        <v>93</v>
      </c>
      <c r="B106" s="9"/>
      <c r="C106" s="9"/>
      <c r="D106" s="9"/>
      <c r="E106" s="9"/>
      <c r="F106" s="9"/>
      <c r="G106" s="9"/>
      <c r="H106" s="56"/>
      <c r="I106" s="15"/>
      <c r="J106" s="15"/>
    </row>
    <row r="107" spans="1:10" ht="18" customHeight="1" thickBot="1" x14ac:dyDescent="0.3">
      <c r="A107" s="2"/>
      <c r="B107" s="73"/>
      <c r="C107" s="73"/>
      <c r="D107" s="73"/>
      <c r="E107" s="73"/>
      <c r="F107" s="73"/>
      <c r="G107" s="73"/>
      <c r="H107" s="73"/>
      <c r="I107" s="73"/>
      <c r="J107" s="73"/>
    </row>
    <row r="108" spans="1:10" ht="15.75" thickTop="1" x14ac:dyDescent="0.25">
      <c r="A108" s="67" t="s">
        <v>97</v>
      </c>
      <c r="B108" s="67"/>
      <c r="C108" s="67"/>
      <c r="D108" s="67"/>
      <c r="E108" s="67"/>
      <c r="F108" s="67"/>
      <c r="G108" s="67"/>
      <c r="H108" s="67"/>
      <c r="I108" s="67"/>
      <c r="J108" s="67"/>
    </row>
  </sheetData>
  <sheetProtection password="EF9E" sheet="1" objects="1" scenarios="1"/>
  <mergeCells count="17">
    <mergeCell ref="E91:F91"/>
    <mergeCell ref="E92:F92"/>
    <mergeCell ref="E93:F93"/>
    <mergeCell ref="H7:J8"/>
    <mergeCell ref="A108:J108"/>
    <mergeCell ref="I100:J100"/>
    <mergeCell ref="H103:J103"/>
    <mergeCell ref="B103:G103"/>
    <mergeCell ref="B105:J105"/>
    <mergeCell ref="B107:J107"/>
    <mergeCell ref="E94:F94"/>
    <mergeCell ref="E95:F95"/>
    <mergeCell ref="E96:F96"/>
    <mergeCell ref="E97:F97"/>
    <mergeCell ref="E98:F98"/>
    <mergeCell ref="H70:J70"/>
    <mergeCell ref="E90:F90"/>
  </mergeCells>
  <pageMargins left="0.5" right="0.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Swannie</dc:creator>
  <cp:lastModifiedBy>Swannie</cp:lastModifiedBy>
  <cp:lastPrinted>2017-05-08T04:47:08Z</cp:lastPrinted>
  <dcterms:created xsi:type="dcterms:W3CDTF">2015-03-05T03:40:14Z</dcterms:created>
  <dcterms:modified xsi:type="dcterms:W3CDTF">2017-05-08T04:49:13Z</dcterms:modified>
</cp:coreProperties>
</file>